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activeTab="1"/>
  </bookViews>
  <sheets>
    <sheet name="一期" sheetId="2" r:id="rId1"/>
    <sheet name="二期" sheetId="1" r:id="rId2"/>
    <sheet name="三期" sheetId="3" r:id="rId3"/>
  </sheets>
  <definedNames>
    <definedName name="_xlnm._FilterDatabase" localSheetId="0" hidden="1">一期!$A$1:$E$65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4" name="ID_9F6460DABB0E482E9D1379583E68D173" descr="微信图片_202505270956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04260" y="636270"/>
          <a:ext cx="2163445" cy="2590165"/>
        </a:xfrm>
        <a:prstGeom prst="rect">
          <a:avLst/>
        </a:prstGeom>
      </xdr:spPr>
    </xdr:pic>
  </etc:cellImage>
  <etc:cellImage>
    <xdr:pic>
      <xdr:nvPicPr>
        <xdr:cNvPr id="10" name="ID_2B82B6EAB5154D959E211172010B25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688080" y="5196840"/>
          <a:ext cx="9745980" cy="1299972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E96A4F510A20478A9C4055BF08572113" descr="220067b06fe91fd4c97176945344b1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649980" y="2494280"/>
          <a:ext cx="10058400" cy="7550785"/>
        </a:xfrm>
        <a:prstGeom prst="rect">
          <a:avLst/>
        </a:prstGeom>
      </xdr:spPr>
    </xdr:pic>
  </etc:cellImage>
  <etc:cellImage>
    <xdr:pic>
      <xdr:nvPicPr>
        <xdr:cNvPr id="2" name="ID_552372194A5C4C308C847871B9C0A2D6" descr="af5e14625b8b6e95d613e8727e7bbb2"/>
        <xdr:cNvPicPr/>
      </xdr:nvPicPr>
      <xdr:blipFill>
        <a:blip r:embed="rId4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3" name="ID_4E89ECC55E0949AB8AEDF0CBB81CB670" descr="a764e65dcd66575df19901d7b831f79"/>
        <xdr:cNvPicPr/>
      </xdr:nvPicPr>
      <xdr:blipFill>
        <a:blip r:embed="rId5"/>
        <a:stretch>
          <a:fillRect/>
        </a:stretch>
      </xdr:blipFill>
      <xdr:spPr>
        <a:xfrm>
          <a:off x="0" y="0"/>
          <a:ext cx="10058400" cy="7543800"/>
        </a:xfrm>
        <a:prstGeom prst="rect">
          <a:avLst/>
        </a:prstGeom>
      </xdr:spPr>
    </xdr:pic>
  </etc:cellImage>
  <etc:cellImage>
    <xdr:pic>
      <xdr:nvPicPr>
        <xdr:cNvPr id="5" name="ID_EC92C79F3A274B99B71506706D0A6ADC" descr="5634d803971fa540f7f5a4d493f645a"/>
        <xdr:cNvPicPr/>
      </xdr:nvPicPr>
      <xdr:blipFill>
        <a:blip r:embed="rId6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8" name="ID_77C24308D31A44B7AFC781D1FD8EF42D" descr="baaac77fe24edcf6a98dd977d5cc3aa"/>
        <xdr:cNvPicPr/>
      </xdr:nvPicPr>
      <xdr:blipFill>
        <a:blip r:embed="rId7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9" name="ID_820C4A1DED014DCA8D25820A6FEC87C9" descr="78a0f4baed16f6a762888431572e975"/>
        <xdr:cNvPicPr/>
      </xdr:nvPicPr>
      <xdr:blipFill>
        <a:blip r:embed="rId8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17" name="ID_4E648999BF3444EAB9E4D9B7B5614D53" descr="ea273adc7caa3fe80bfd6884865344a"/>
        <xdr:cNvPicPr/>
      </xdr:nvPicPr>
      <xdr:blipFill>
        <a:blip r:embed="rId9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18" name="ID_5991A68E7E604E2EB8E5D5BAE94B01E3" descr="19ccd37e7a9e14a67be6802d03854ca"/>
        <xdr:cNvPicPr/>
      </xdr:nvPicPr>
      <xdr:blipFill>
        <a:blip r:embed="rId10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19" name="ID_58E10F3240A0474E95A5CB33174B1A0E" descr="9d26d2fec62b7274213e9d544947535"/>
        <xdr:cNvPicPr/>
      </xdr:nvPicPr>
      <xdr:blipFill>
        <a:blip r:embed="rId11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21" name="ID_A6BFF2F2DAB947AE85E970995355FF88" descr="afa3a09745a39495793fd117fc84f5c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22" name="ID_4AD0FDA352D24BC8AF5A9343C7DE40D5" descr="39dfa2723cfcffcd52d8911509b3d17"/>
        <xdr:cNvPicPr/>
      </xdr:nvPicPr>
      <xdr:blipFill>
        <a:blip r:embed="rId13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23" name="ID_5E329E54102441BD91F12952CF3DA892" descr="2c601d8071cbe6a68662c7940543304"/>
        <xdr:cNvPicPr/>
      </xdr:nvPicPr>
      <xdr:blipFill>
        <a:blip r:embed="rId14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26" name="ID_D97D7131536E4173A238765F5C1B8C8E" descr="8cbe315d68267ce3921bf96c65347be"/>
        <xdr:cNvPicPr/>
      </xdr:nvPicPr>
      <xdr:blipFill>
        <a:blip r:embed="rId15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27" name="ID_44A7B42B3A20414DB8A9C6852004C827" descr="478cc0c235617482b8797848765bb62"/>
        <xdr:cNvPicPr/>
      </xdr:nvPicPr>
      <xdr:blipFill>
        <a:blip r:embed="rId16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30" name="ID_7FA8DBAB03BB49DCBC08C8A075FE94E4" descr="b0f4134d7145249bde367701ae0a5b6"/>
        <xdr:cNvPicPr/>
      </xdr:nvPicPr>
      <xdr:blipFill>
        <a:blip r:embed="rId17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32" name="ID_B4667AEEAE5845A7BC351655A33A011B" descr="7f8b3807ff938897fe03f70a973f6ea"/>
        <xdr:cNvPicPr/>
      </xdr:nvPicPr>
      <xdr:blipFill>
        <a:blip r:embed="rId18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33" name="ID_6F3B755E9B6F4BBEA15DC776035D4EF8" descr="0ab311fe92e5c820aa464edbcd56746"/>
        <xdr:cNvPicPr/>
      </xdr:nvPicPr>
      <xdr:blipFill>
        <a:blip r:embed="rId19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34" name="ID_368DD2F711B64423ACB3F4F461294CE3" descr="62e0f7e2e589c5ba74ff9e18951ba18"/>
        <xdr:cNvPicPr/>
      </xdr:nvPicPr>
      <xdr:blipFill>
        <a:blip r:embed="rId20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35" name="ID_1EFE5F77AECC4F0C8652F2F7E74EDFD8" descr="fcbaab92d46b611af671b5238bfebec"/>
        <xdr:cNvPicPr/>
      </xdr:nvPicPr>
      <xdr:blipFill>
        <a:blip r:embed="rId21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36" name="ID_CA93DB843B7F4A24A4E79F458579F978" descr="a97ff6e5fa994fe1847fb7826b132ce"/>
        <xdr:cNvPicPr/>
      </xdr:nvPicPr>
      <xdr:blipFill>
        <a:blip r:embed="rId22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37" name="ID_A5D51374F83E41C9BAA213009FE2396E" descr="4a8375a1b36a9f3d2d2b6ce615fc27b"/>
        <xdr:cNvPicPr/>
      </xdr:nvPicPr>
      <xdr:blipFill>
        <a:blip r:embed="rId23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38" name="ID_9C68E6A895434C15BDF31745AA281FE0" descr="c2438313f16035b50a26877b6a779c6"/>
        <xdr:cNvPicPr/>
      </xdr:nvPicPr>
      <xdr:blipFill>
        <a:blip r:embed="rId24"/>
        <a:stretch>
          <a:fillRect/>
        </a:stretch>
      </xdr:blipFill>
      <xdr:spPr>
        <a:xfrm>
          <a:off x="0" y="0"/>
          <a:ext cx="10058400" cy="7540625"/>
        </a:xfrm>
        <a:prstGeom prst="rect">
          <a:avLst/>
        </a:prstGeom>
      </xdr:spPr>
    </xdr:pic>
  </etc:cellImage>
  <etc:cellImage>
    <xdr:pic>
      <xdr:nvPicPr>
        <xdr:cNvPr id="39" name="ID_7C7138138C454875B66913AF7380D13B" descr="9d4afbaf5c5a0e19d178e894937d0e2"/>
        <xdr:cNvPicPr/>
      </xdr:nvPicPr>
      <xdr:blipFill>
        <a:blip r:embed="rId25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6" name="ID_BEC0AB9B791147FB9556E13B92D809ED" descr="9a6b363b859629d37167d30c2a55158"/>
        <xdr:cNvPicPr/>
      </xdr:nvPicPr>
      <xdr:blipFill>
        <a:blip r:embed="rId23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7" name="ID_BA783A24488543158A9DDBB429F49FEB" descr="88b0ac1433d0247f31014c10b6b5ce4"/>
        <xdr:cNvPicPr/>
      </xdr:nvPicPr>
      <xdr:blipFill>
        <a:blip r:embed="rId26"/>
        <a:stretch>
          <a:fillRect/>
        </a:stretch>
      </xdr:blipFill>
      <xdr:spPr>
        <a:xfrm>
          <a:off x="0" y="0"/>
          <a:ext cx="7540625" cy="10058400"/>
        </a:xfrm>
        <a:prstGeom prst="rect">
          <a:avLst/>
        </a:prstGeom>
      </xdr:spPr>
    </xdr:pic>
  </etc:cellImage>
  <etc:cellImage>
    <xdr:pic>
      <xdr:nvPicPr>
        <xdr:cNvPr id="12" name="ID_90995FF399284B70B031091DCC191F3E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10469880" y="5542915"/>
          <a:ext cx="925830" cy="12484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50D58F4DD6A547E2AB0EB924F02590A0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8777605" y="5147310"/>
          <a:ext cx="1518920" cy="115125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E82FD01FFE6F41319CCCA2C56D75B8B4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8778875" y="1418590"/>
          <a:ext cx="1446530" cy="10960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90B6B2A0D3784BC199090AE05B43B6EE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10438130" y="3907155"/>
          <a:ext cx="923925" cy="12465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2835A140AB5D476BBF7EA7B6799A90C3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9024620" y="2616200"/>
          <a:ext cx="932180" cy="125285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D4E2C8B55C9A4E6E80D57795D9685F0E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10514330" y="2612390"/>
          <a:ext cx="938530" cy="12598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225E7973744943D7AC4BB40373E2CD58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9032875" y="3872865"/>
          <a:ext cx="915035" cy="123761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E84A2EF540D04116B3A230BACA3C357A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9075420" y="6375400"/>
          <a:ext cx="920750" cy="124523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<sst xmlns="http://schemas.openxmlformats.org/spreadsheetml/2006/main" count="107" uniqueCount="51">
  <si>
    <t>一期烟感排查统计表</t>
  </si>
  <si>
    <t>序号</t>
  </si>
  <si>
    <t>位置</t>
  </si>
  <si>
    <t>房间</t>
  </si>
  <si>
    <t>情况</t>
  </si>
  <si>
    <t>照片</t>
  </si>
  <si>
    <t>1楼A区</t>
  </si>
  <si>
    <t>无烟感</t>
  </si>
  <si>
    <t>3层E区</t>
  </si>
  <si>
    <t>3层A区</t>
  </si>
  <si>
    <t>7层A区</t>
  </si>
  <si>
    <t>1楼F区</t>
  </si>
  <si>
    <t>药房内小房间</t>
  </si>
  <si>
    <t>2楼D区</t>
  </si>
  <si>
    <t>药物临床实验室内小房间</t>
  </si>
  <si>
    <t>药物临床实验室</t>
  </si>
  <si>
    <t>呼吸康复门诊</t>
  </si>
  <si>
    <t>2楼C区</t>
  </si>
  <si>
    <t>雾化室2</t>
  </si>
  <si>
    <t>雾化室1</t>
  </si>
  <si>
    <t>2楼A区</t>
  </si>
  <si>
    <t>、</t>
  </si>
  <si>
    <t>4楼A区</t>
  </si>
  <si>
    <t>声场测听室</t>
  </si>
  <si>
    <t>学习室</t>
  </si>
  <si>
    <t>6楼A区</t>
  </si>
  <si>
    <t>6楼E区</t>
  </si>
  <si>
    <t>二期烟感排查统计表</t>
  </si>
  <si>
    <t>医技楼5层</t>
  </si>
  <si>
    <t>5066号房间</t>
  </si>
  <si>
    <t>医技楼8层</t>
  </si>
  <si>
    <t>8008号房间</t>
  </si>
  <si>
    <t>医技楼LG层一站式服务中心内</t>
  </si>
  <si>
    <t>UPS机房</t>
  </si>
  <si>
    <t>医技楼9楼4区</t>
  </si>
  <si>
    <t>详情</t>
  </si>
  <si>
    <t>VEEG 1-6床+走廊</t>
  </si>
  <si>
    <t>6个房间，其中中间两个房间有烟感，其余4个房间+走廊无烟感</t>
  </si>
  <si>
    <t>无烟感5个</t>
  </si>
  <si>
    <t>VEEG 7-11床+走廊</t>
  </si>
  <si>
    <t>6个房间，其中中间两个房间有烟感，其余3个房间+走廊无烟感</t>
  </si>
  <si>
    <t>无烟感4个</t>
  </si>
  <si>
    <t>VEEG 12-16床+走廊</t>
  </si>
  <si>
    <t>脑电图工作站</t>
  </si>
  <si>
    <t>两个房间，里面房间无烟感</t>
  </si>
  <si>
    <t>无烟感1个</t>
  </si>
  <si>
    <t>神经内科监护室内UPS机房</t>
  </si>
  <si>
    <t>UPS机房内温度较高无任何报警设备和自动灭火设施</t>
  </si>
  <si>
    <t>三期烟感排查统计表</t>
  </si>
  <si>
    <t>餐饮中心2楼</t>
  </si>
  <si>
    <t>后厨预进间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</si>
</sst>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jpe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4" Type="http://schemas.openxmlformats.org/officeDocument/2006/relationships/image" Target="media/image34.png"/><Relationship Id="rId33" Type="http://schemas.openxmlformats.org/officeDocument/2006/relationships/image" Target="media/image33.png"/><Relationship Id="rId32" Type="http://schemas.openxmlformats.org/officeDocument/2006/relationships/image" Target="media/image32.png"/><Relationship Id="rId31" Type="http://schemas.openxmlformats.org/officeDocument/2006/relationships/image" Target="media/image31.png"/><Relationship Id="rId30" Type="http://schemas.openxmlformats.org/officeDocument/2006/relationships/image" Target="media/image30.png"/><Relationship Id="rId3" Type="http://schemas.openxmlformats.org/officeDocument/2006/relationships/image" Target="media/image3.jpeg"/><Relationship Id="rId29" Type="http://schemas.openxmlformats.org/officeDocument/2006/relationships/image" Target="media/image29.png"/><Relationship Id="rId28" Type="http://schemas.openxmlformats.org/officeDocument/2006/relationships/image" Target="media/image28.png"/><Relationship Id="rId27" Type="http://schemas.openxmlformats.org/officeDocument/2006/relationships/image" Target="media/image27.png"/><Relationship Id="rId26" Type="http://schemas.openxmlformats.org/officeDocument/2006/relationships/image" Target="media/image26.jpeg"/><Relationship Id="rId25" Type="http://schemas.openxmlformats.org/officeDocument/2006/relationships/image" Target="media/image25.jpeg"/><Relationship Id="rId24" Type="http://schemas.openxmlformats.org/officeDocument/2006/relationships/image" Target="media/image24.jpeg"/><Relationship Id="rId23" Type="http://schemas.openxmlformats.org/officeDocument/2006/relationships/image" Target="media/image23.jpeg"/><Relationship Id="rId22" Type="http://schemas.openxmlformats.org/officeDocument/2006/relationships/image" Target="media/image22.jpeg"/><Relationship Id="rId21" Type="http://schemas.openxmlformats.org/officeDocument/2006/relationships/image" Target="media/image21.jpeg"/><Relationship Id="rId20" Type="http://schemas.openxmlformats.org/officeDocument/2006/relationships/image" Target="media/image20.jpeg"/><Relationship Id="rId2" Type="http://schemas.openxmlformats.org/officeDocument/2006/relationships/image" Target="media/image2.png"/><Relationship Id="rId19" Type="http://schemas.openxmlformats.org/officeDocument/2006/relationships/image" Target="media/image19.jpeg"/><Relationship Id="rId18" Type="http://schemas.openxmlformats.org/officeDocument/2006/relationships/image" Target="media/image18.jpeg"/><Relationship Id="rId17" Type="http://schemas.openxmlformats.org/officeDocument/2006/relationships/image" Target="media/image17.jpeg"/><Relationship Id="rId16" Type="http://schemas.openxmlformats.org/officeDocument/2006/relationships/image" Target="media/image16.jpeg"/><Relationship Id="rId15" Type="http://schemas.openxmlformats.org/officeDocument/2006/relationships/image" Target="media/image15.jpeg"/><Relationship Id="rId14" Type="http://schemas.openxmlformats.org/officeDocument/2006/relationships/image" Target="media/image14.jpeg"/><Relationship Id="rId13" Type="http://schemas.openxmlformats.org/officeDocument/2006/relationships/image" Target="media/image13.jpeg"/><Relationship Id="rId12" Type="http://schemas.openxmlformats.org/officeDocument/2006/relationships/image" Target="media/image12.jpeg"/><Relationship Id="rId11" Type="http://schemas.openxmlformats.org/officeDocument/2006/relationships/image" Target="media/image11.jpeg"/><Relationship Id="rId10" Type="http://schemas.openxmlformats.org/officeDocument/2006/relationships/image" Target="media/image10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5"/>
  <sheetViews>
    <sheetView topLeftCell="A22" workbookViewId="0">
      <selection activeCell="C26" sqref="C26"/>
    </sheetView>
  </sheetViews>
  <sheetFormatPr defaultColWidth="8.88888888888889" defaultRowHeight="14.4"/>
  <cols>
    <col min="2" max="2" width="14.3333333333333" customWidth="1"/>
    <col min="3" max="3" width="23.1111111111111" style="8" customWidth="1"/>
    <col min="4" max="4" width="17.2222222222222" customWidth="1"/>
    <col min="5" max="5" width="24.2222222222222" customWidth="1"/>
    <col min="14" max="14" width="29.5277777777778"/>
  </cols>
  <sheetData>
    <row r="1" ht="51" customHeight="1" spans="1:5">
      <c r="A1" s="1" t="s">
        <v>0</v>
      </c>
      <c r="B1" s="2"/>
      <c r="C1" s="2"/>
      <c r="D1" s="2"/>
      <c r="E1" s="3"/>
    </row>
    <row r="2" ht="48" customHeight="1" spans="1:5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ht="120" customHeight="1" spans="1:5">
      <c r="A3" s="6">
        <v>1</v>
      </c>
      <c r="B3" s="6" t="s">
        <v>6</v>
      </c>
      <c r="C3" s="7">
        <v>11002</v>
      </c>
      <c r="D3" s="6" t="s">
        <v>7</v>
      </c>
      <c r="E3" s="6" t="str">
        <f>_xlfn.DISPIMG("ID_552372194A5C4C308C847871B9C0A2D6",1)</f>
        <v>=DISPIMG("ID_552372194A5C4C308C847871B9C0A2D6",1)</v>
      </c>
    </row>
    <row r="4" ht="120" customHeight="1" spans="1:5">
      <c r="A4" s="6">
        <v>2</v>
      </c>
      <c r="B4" s="6" t="s">
        <v>8</v>
      </c>
      <c r="C4" s="6">
        <v>13053</v>
      </c>
      <c r="D4" s="6" t="s">
        <v>7</v>
      </c>
      <c r="E4" s="12" t="str">
        <f>_xlfn.DISPIMG("ID_4E89ECC55E0949AB8AEDF0CBB81CB670",1)</f>
        <v>=DISPIMG("ID_4E89ECC55E0949AB8AEDF0CBB81CB670",1)</v>
      </c>
    </row>
    <row r="5" ht="120" customHeight="1" spans="1:5">
      <c r="A5" s="6">
        <v>3</v>
      </c>
      <c r="B5" s="6" t="s">
        <v>8</v>
      </c>
      <c r="C5" s="6">
        <v>13051</v>
      </c>
      <c r="D5" s="6" t="s">
        <v>7</v>
      </c>
      <c r="E5" s="12" t="str">
        <f>_xlfn.DISPIMG("ID_EC92C79F3A274B99B71506706D0A6ADC",1)</f>
        <v>=DISPIMG("ID_EC92C79F3A274B99B71506706D0A6ADC",1)</v>
      </c>
    </row>
    <row r="6" ht="120" customHeight="1" spans="1:5">
      <c r="A6" s="6">
        <v>4</v>
      </c>
      <c r="B6" s="6" t="s">
        <v>9</v>
      </c>
      <c r="C6" s="6">
        <v>13001</v>
      </c>
      <c r="D6" s="6" t="s">
        <v>7</v>
      </c>
      <c r="E6" s="12" t="str">
        <f>_xlfn.DISPIMG("ID_77C24308D31A44B7AFC781D1FD8EF42D",1)</f>
        <v>=DISPIMG("ID_77C24308D31A44B7AFC781D1FD8EF42D",1)</v>
      </c>
    </row>
    <row r="7" ht="120" customHeight="1" spans="1:5">
      <c r="A7" s="6">
        <v>5</v>
      </c>
      <c r="B7" s="6" t="s">
        <v>9</v>
      </c>
      <c r="C7" s="6">
        <v>13002</v>
      </c>
      <c r="D7" s="6" t="s">
        <v>7</v>
      </c>
      <c r="E7" s="12" t="str">
        <f>_xlfn.DISPIMG("ID_820C4A1DED014DCA8D25820A6FEC87C9",1)</f>
        <v>=DISPIMG("ID_820C4A1DED014DCA8D25820A6FEC87C9",1)</v>
      </c>
    </row>
    <row r="8" ht="120" customHeight="1" spans="1:5">
      <c r="A8" s="6">
        <v>6</v>
      </c>
      <c r="B8" s="6" t="s">
        <v>10</v>
      </c>
      <c r="C8" s="6">
        <v>17002</v>
      </c>
      <c r="D8" s="6" t="s">
        <v>7</v>
      </c>
      <c r="E8" s="12" t="str">
        <f>_xlfn.DISPIMG("ID_4E648999BF3444EAB9E4D9B7B5614D53",1)</f>
        <v>=DISPIMG("ID_4E648999BF3444EAB9E4D9B7B5614D53",1)</v>
      </c>
    </row>
    <row r="9" ht="120" customHeight="1" spans="1:5">
      <c r="A9" s="6">
        <v>7</v>
      </c>
      <c r="B9" s="6" t="s">
        <v>10</v>
      </c>
      <c r="C9" s="6">
        <v>17001</v>
      </c>
      <c r="D9" s="6" t="s">
        <v>7</v>
      </c>
      <c r="E9" s="12" t="str">
        <f>_xlfn.DISPIMG("ID_5991A68E7E604E2EB8E5D5BAE94B01E3",1)</f>
        <v>=DISPIMG("ID_5991A68E7E604E2EB8E5D5BAE94B01E3",1)</v>
      </c>
    </row>
    <row r="10" ht="120" customHeight="1" spans="1:5">
      <c r="A10" s="6">
        <v>8</v>
      </c>
      <c r="B10" s="6" t="s">
        <v>11</v>
      </c>
      <c r="C10" s="6" t="s">
        <v>12</v>
      </c>
      <c r="D10" s="6" t="s">
        <v>7</v>
      </c>
      <c r="E10" s="12" t="str">
        <f>_xlfn.DISPIMG("ID_58E10F3240A0474E95A5CB33174B1A0E",1)</f>
        <v>=DISPIMG("ID_58E10F3240A0474E95A5CB33174B1A0E",1)</v>
      </c>
    </row>
    <row r="11" ht="120" customHeight="1" spans="1:5">
      <c r="A11" s="6">
        <v>9</v>
      </c>
      <c r="B11" s="6" t="s">
        <v>11</v>
      </c>
      <c r="C11" s="6" t="s">
        <v>12</v>
      </c>
      <c r="D11" s="6" t="s">
        <v>7</v>
      </c>
      <c r="E11" s="12" t="str">
        <f>_xlfn.DISPIMG("ID_A6BFF2F2DAB947AE85E970995355FF88",1)</f>
        <v>=DISPIMG("ID_A6BFF2F2DAB947AE85E970995355FF88",1)</v>
      </c>
    </row>
    <row r="12" ht="120" customHeight="1" spans="1:5">
      <c r="A12" s="6">
        <v>10</v>
      </c>
      <c r="B12" s="6" t="s">
        <v>13</v>
      </c>
      <c r="C12" s="6" t="s">
        <v>14</v>
      </c>
      <c r="D12" s="6" t="s">
        <v>7</v>
      </c>
      <c r="E12" s="12" t="str">
        <f>_xlfn.DISPIMG("ID_4AD0FDA352D24BC8AF5A9343C7DE40D5",1)</f>
        <v>=DISPIMG("ID_4AD0FDA352D24BC8AF5A9343C7DE40D5",1)</v>
      </c>
    </row>
    <row r="13" ht="120" customHeight="1" spans="1:5">
      <c r="A13" s="6">
        <v>11</v>
      </c>
      <c r="B13" s="6" t="s">
        <v>13</v>
      </c>
      <c r="C13" s="6" t="s">
        <v>15</v>
      </c>
      <c r="D13" s="6" t="s">
        <v>7</v>
      </c>
      <c r="E13" s="12" t="str">
        <f>_xlfn.DISPIMG("ID_5E329E54102441BD91F12952CF3DA892",1)</f>
        <v>=DISPIMG("ID_5E329E54102441BD91F12952CF3DA892",1)</v>
      </c>
    </row>
    <row r="14" ht="120" customHeight="1" spans="1:5">
      <c r="A14" s="6">
        <v>12</v>
      </c>
      <c r="B14" s="6" t="s">
        <v>13</v>
      </c>
      <c r="C14" s="6" t="s">
        <v>16</v>
      </c>
      <c r="D14" s="6" t="s">
        <v>7</v>
      </c>
      <c r="E14" s="12" t="str">
        <f>_xlfn.DISPIMG("ID_D97D7131536E4173A238765F5C1B8C8E",1)</f>
        <v>=DISPIMG("ID_D97D7131536E4173A238765F5C1B8C8E",1)</v>
      </c>
    </row>
    <row r="15" ht="120" customHeight="1" spans="1:5">
      <c r="A15" s="6">
        <v>13</v>
      </c>
      <c r="B15" s="6" t="s">
        <v>17</v>
      </c>
      <c r="C15" s="6" t="s">
        <v>18</v>
      </c>
      <c r="D15" s="6" t="s">
        <v>7</v>
      </c>
      <c r="E15" s="12" t="str">
        <f>_xlfn.DISPIMG("ID_44A7B42B3A20414DB8A9C6852004C827",1)</f>
        <v>=DISPIMG("ID_44A7B42B3A20414DB8A9C6852004C827",1)</v>
      </c>
    </row>
    <row r="16" ht="120" customHeight="1" spans="1:5">
      <c r="A16" s="6">
        <v>14</v>
      </c>
      <c r="B16" s="6" t="s">
        <v>17</v>
      </c>
      <c r="C16" s="6" t="s">
        <v>19</v>
      </c>
      <c r="D16" s="6" t="s">
        <v>7</v>
      </c>
      <c r="E16" s="12" t="str">
        <f>_xlfn.DISPIMG("ID_7FA8DBAB03BB49DCBC08C8A075FE94E4",1)</f>
        <v>=DISPIMG("ID_7FA8DBAB03BB49DCBC08C8A075FE94E4",1)</v>
      </c>
    </row>
    <row r="17" ht="120" customHeight="1" spans="1:14">
      <c r="A17" s="6">
        <v>15</v>
      </c>
      <c r="B17" s="6" t="s">
        <v>20</v>
      </c>
      <c r="C17" s="6">
        <v>12002</v>
      </c>
      <c r="D17" s="6" t="s">
        <v>7</v>
      </c>
      <c r="E17" s="12" t="str">
        <f>_xlfn.DISPIMG("ID_B4667AEEAE5845A7BC351655A33A011B",1)</f>
        <v>=DISPIMG("ID_B4667AEEAE5845A7BC351655A33A011B",1)</v>
      </c>
      <c r="N17" t="s">
        <v>21</v>
      </c>
    </row>
    <row r="18" ht="120" customHeight="1" spans="1:5">
      <c r="A18" s="6">
        <v>16</v>
      </c>
      <c r="B18" s="6" t="s">
        <v>20</v>
      </c>
      <c r="C18" s="6">
        <v>12001</v>
      </c>
      <c r="D18" s="6" t="s">
        <v>7</v>
      </c>
      <c r="E18" s="12" t="str">
        <f>_xlfn.DISPIMG("ID_6F3B755E9B6F4BBEA15DC776035D4EF8",1)</f>
        <v>=DISPIMG("ID_6F3B755E9B6F4BBEA15DC776035D4EF8",1)</v>
      </c>
    </row>
    <row r="19" ht="120" customHeight="1" spans="1:5">
      <c r="A19" s="6">
        <v>17</v>
      </c>
      <c r="B19" s="6" t="s">
        <v>22</v>
      </c>
      <c r="C19" s="6" t="s">
        <v>23</v>
      </c>
      <c r="D19" s="6" t="s">
        <v>7</v>
      </c>
      <c r="E19" s="12" t="str">
        <f>_xlfn.DISPIMG("ID_368DD2F711B64423ACB3F4F461294CE3",1)</f>
        <v>=DISPIMG("ID_368DD2F711B64423ACB3F4F461294CE3",1)</v>
      </c>
    </row>
    <row r="20" ht="120" customHeight="1" spans="1:5">
      <c r="A20" s="6">
        <v>18</v>
      </c>
      <c r="B20" s="6" t="s">
        <v>22</v>
      </c>
      <c r="C20" s="6" t="s">
        <v>24</v>
      </c>
      <c r="D20" s="6" t="s">
        <v>7</v>
      </c>
      <c r="E20" s="12" t="str">
        <f>_xlfn.DISPIMG("ID_1EFE5F77AECC4F0C8652F2F7E74EDFD8",1)</f>
        <v>=DISPIMG("ID_1EFE5F77AECC4F0C8652F2F7E74EDFD8",1)</v>
      </c>
    </row>
    <row r="21" ht="120" customHeight="1" spans="1:5">
      <c r="A21" s="6">
        <v>19</v>
      </c>
      <c r="B21" s="6" t="s">
        <v>22</v>
      </c>
      <c r="C21" s="6">
        <v>14002</v>
      </c>
      <c r="D21" s="6" t="s">
        <v>7</v>
      </c>
      <c r="E21" s="12" t="str">
        <f>_xlfn.DISPIMG("ID_CA93DB843B7F4A24A4E79F458579F978",1)</f>
        <v>=DISPIMG("ID_CA93DB843B7F4A24A4E79F458579F978",1)</v>
      </c>
    </row>
    <row r="22" ht="120" customHeight="1" spans="1:5">
      <c r="A22" s="6">
        <v>20</v>
      </c>
      <c r="B22" s="6" t="s">
        <v>22</v>
      </c>
      <c r="C22" s="6">
        <v>14001</v>
      </c>
      <c r="D22" s="6" t="s">
        <v>7</v>
      </c>
      <c r="E22" s="12" t="str">
        <f>_xlfn.DISPIMG("ID_A5D51374F83E41C9BAA213009FE2396E",1)</f>
        <v>=DISPIMG("ID_A5D51374F83E41C9BAA213009FE2396E",1)</v>
      </c>
    </row>
    <row r="23" ht="120" customHeight="1" spans="1:5">
      <c r="A23" s="6">
        <v>21</v>
      </c>
      <c r="B23" s="6" t="s">
        <v>25</v>
      </c>
      <c r="C23" s="6">
        <v>16002</v>
      </c>
      <c r="D23" s="6" t="s">
        <v>7</v>
      </c>
      <c r="E23" s="12" t="str">
        <f>_xlfn.DISPIMG("ID_9C68E6A895434C15BDF31745AA281FE0",1)</f>
        <v>=DISPIMG("ID_9C68E6A895434C15BDF31745AA281FE0",1)</v>
      </c>
    </row>
    <row r="24" ht="120" customHeight="1" spans="1:5">
      <c r="A24" s="6">
        <v>22</v>
      </c>
      <c r="B24" s="6" t="s">
        <v>25</v>
      </c>
      <c r="C24" s="6">
        <v>16001</v>
      </c>
      <c r="D24" s="6" t="s">
        <v>7</v>
      </c>
      <c r="E24" s="12" t="str">
        <f>_xlfn.DISPIMG("ID_BEC0AB9B791147FB9556E13B92D809ED",1)</f>
        <v>=DISPIMG("ID_BEC0AB9B791147FB9556E13B92D809ED",1)</v>
      </c>
    </row>
    <row r="25" ht="120" customHeight="1" spans="1:5">
      <c r="A25" s="6">
        <v>23</v>
      </c>
      <c r="B25" s="6" t="s">
        <v>26</v>
      </c>
      <c r="C25" s="6">
        <v>16083</v>
      </c>
      <c r="D25" s="6" t="s">
        <v>7</v>
      </c>
      <c r="E25" s="12" t="str">
        <f>_xlfn.DISPIMG("ID_7C7138138C454875B66913AF7380D13B",1)</f>
        <v>=DISPIMG("ID_7C7138138C454875B66913AF7380D13B",1)</v>
      </c>
    </row>
    <row r="26" ht="120" customHeight="1" spans="1:5">
      <c r="A26" s="13"/>
      <c r="B26" s="13"/>
      <c r="C26" s="14"/>
      <c r="D26" s="13"/>
      <c r="E26" s="13"/>
    </row>
    <row r="27" ht="120" customHeight="1" spans="1:5">
      <c r="A27" s="13"/>
      <c r="B27" s="13"/>
      <c r="C27" s="14"/>
      <c r="D27" s="13"/>
      <c r="E27" s="13"/>
    </row>
    <row r="28" ht="120" customHeight="1" spans="1:5">
      <c r="A28" s="13"/>
      <c r="B28" s="13"/>
      <c r="C28" s="14"/>
      <c r="D28" s="13"/>
      <c r="E28" s="13"/>
    </row>
    <row r="29" ht="120" customHeight="1" spans="1:5">
      <c r="A29" s="13"/>
      <c r="B29" s="13"/>
      <c r="C29" s="14"/>
      <c r="D29" s="13"/>
      <c r="E29" s="13"/>
    </row>
    <row r="30" ht="120" customHeight="1" spans="1:5">
      <c r="A30" s="13"/>
      <c r="B30" s="13"/>
      <c r="C30" s="14"/>
      <c r="D30" s="13"/>
      <c r="E30" s="13"/>
    </row>
    <row r="31" ht="120" customHeight="1" spans="1:5">
      <c r="A31" s="13"/>
      <c r="B31" s="13"/>
      <c r="C31" s="14"/>
      <c r="D31" s="13"/>
      <c r="E31" s="13"/>
    </row>
    <row r="32" ht="120" customHeight="1" spans="1:5">
      <c r="A32" s="13"/>
      <c r="B32" s="13"/>
      <c r="C32" s="14"/>
      <c r="D32" s="13"/>
      <c r="E32" s="13"/>
    </row>
    <row r="33" ht="120" customHeight="1" spans="1:5">
      <c r="A33" s="13"/>
      <c r="B33" s="13"/>
      <c r="C33" s="14"/>
      <c r="D33" s="13"/>
      <c r="E33" s="13"/>
    </row>
    <row r="34" ht="120" customHeight="1" spans="1:5">
      <c r="A34" s="13"/>
      <c r="B34" s="13"/>
      <c r="C34" s="14"/>
      <c r="D34" s="13"/>
      <c r="E34" s="13"/>
    </row>
    <row r="35" ht="120" customHeight="1" spans="1:5">
      <c r="A35" s="13"/>
      <c r="B35" s="13"/>
      <c r="C35" s="14"/>
      <c r="D35" s="13"/>
      <c r="E35" s="13"/>
    </row>
    <row r="36" ht="120" customHeight="1" spans="1:5">
      <c r="A36" s="13"/>
      <c r="B36" s="13"/>
      <c r="C36" s="14"/>
      <c r="D36" s="13"/>
      <c r="E36" s="13"/>
    </row>
    <row r="37" ht="120" customHeight="1" spans="1:5">
      <c r="A37" s="13"/>
      <c r="B37" s="13"/>
      <c r="C37" s="14"/>
      <c r="D37" s="13"/>
      <c r="E37" s="13"/>
    </row>
    <row r="38" spans="1:5">
      <c r="A38" s="13"/>
      <c r="B38" s="13"/>
      <c r="C38" s="14"/>
      <c r="D38" s="13"/>
      <c r="E38" s="13"/>
    </row>
    <row r="39" spans="1:5">
      <c r="A39" s="13"/>
      <c r="B39" s="13"/>
      <c r="C39" s="14"/>
      <c r="D39" s="13"/>
      <c r="E39" s="13"/>
    </row>
    <row r="40" spans="1:5">
      <c r="A40" s="13"/>
      <c r="B40" s="13"/>
      <c r="C40" s="14"/>
      <c r="D40" s="13"/>
      <c r="E40" s="13"/>
    </row>
    <row r="41" spans="1:5">
      <c r="A41" s="13"/>
      <c r="B41" s="13"/>
      <c r="C41" s="14"/>
      <c r="D41" s="13"/>
      <c r="E41" s="13"/>
    </row>
    <row r="42" spans="1:5">
      <c r="A42" s="13"/>
      <c r="B42" s="13"/>
      <c r="C42" s="14"/>
      <c r="D42" s="13"/>
      <c r="E42" s="13"/>
    </row>
    <row r="43" spans="1:5">
      <c r="A43" s="13"/>
      <c r="B43" s="13"/>
      <c r="C43" s="14"/>
      <c r="D43" s="13"/>
      <c r="E43" s="13"/>
    </row>
    <row r="44" spans="1:5">
      <c r="A44" s="13"/>
      <c r="B44" s="13"/>
      <c r="C44" s="14"/>
      <c r="D44" s="13"/>
      <c r="E44" s="13"/>
    </row>
    <row r="45" spans="1:5">
      <c r="A45" s="13"/>
      <c r="B45" s="13"/>
      <c r="C45" s="14"/>
      <c r="D45" s="13"/>
      <c r="E45" s="13"/>
    </row>
    <row r="46" spans="1:5">
      <c r="A46" s="13"/>
      <c r="B46" s="13"/>
      <c r="C46" s="14"/>
      <c r="D46" s="13"/>
      <c r="E46" s="13"/>
    </row>
    <row r="47" spans="1:5">
      <c r="A47" s="13"/>
      <c r="B47" s="13"/>
      <c r="C47" s="14"/>
      <c r="D47" s="13"/>
      <c r="E47" s="13"/>
    </row>
    <row r="48" spans="1:5">
      <c r="A48" s="13"/>
      <c r="B48" s="13"/>
      <c r="C48" s="14"/>
      <c r="D48" s="13"/>
      <c r="E48" s="13"/>
    </row>
    <row r="49" spans="1:5">
      <c r="A49" s="13"/>
      <c r="B49" s="13"/>
      <c r="C49" s="14"/>
      <c r="D49" s="13"/>
      <c r="E49" s="13"/>
    </row>
    <row r="50" spans="1:5">
      <c r="A50" s="13"/>
      <c r="B50" s="13"/>
      <c r="C50" s="14"/>
      <c r="D50" s="13"/>
      <c r="E50" s="13"/>
    </row>
    <row r="51" spans="1:5">
      <c r="A51" s="13"/>
      <c r="B51" s="13"/>
      <c r="C51" s="14"/>
      <c r="D51" s="13"/>
      <c r="E51" s="13"/>
    </row>
    <row r="52" spans="1:5">
      <c r="A52" s="13"/>
      <c r="B52" s="13"/>
      <c r="C52" s="14"/>
      <c r="D52" s="13"/>
      <c r="E52" s="13"/>
    </row>
    <row r="53" spans="1:5">
      <c r="A53" s="13"/>
      <c r="B53" s="13"/>
      <c r="C53" s="14"/>
      <c r="D53" s="13"/>
      <c r="E53" s="13"/>
    </row>
    <row r="54" spans="1:5">
      <c r="A54" s="13"/>
      <c r="B54" s="13"/>
      <c r="C54" s="14"/>
      <c r="D54" s="13"/>
      <c r="E54" s="13"/>
    </row>
    <row r="55" spans="1:5">
      <c r="A55" s="13"/>
      <c r="B55" s="13"/>
      <c r="C55" s="14"/>
      <c r="D55" s="13"/>
      <c r="E55" s="13"/>
    </row>
    <row r="56" spans="1:5">
      <c r="A56" s="13"/>
      <c r="B56" s="13"/>
      <c r="C56" s="14"/>
      <c r="D56" s="13"/>
      <c r="E56" s="13"/>
    </row>
    <row r="57" spans="1:5">
      <c r="A57" s="13"/>
      <c r="B57" s="13"/>
      <c r="C57" s="14"/>
      <c r="D57" s="13"/>
      <c r="E57" s="13"/>
    </row>
    <row r="58" spans="1:5">
      <c r="A58" s="13"/>
      <c r="B58" s="13"/>
      <c r="C58" s="14"/>
      <c r="D58" s="13"/>
      <c r="E58" s="13"/>
    </row>
    <row r="59" spans="1:5">
      <c r="A59" s="13"/>
      <c r="B59" s="13"/>
      <c r="C59" s="14"/>
      <c r="D59" s="13"/>
      <c r="E59" s="13"/>
    </row>
    <row r="60" spans="1:5">
      <c r="A60" s="13"/>
      <c r="B60" s="13"/>
      <c r="C60" s="14"/>
      <c r="D60" s="13"/>
      <c r="E60" s="13"/>
    </row>
    <row r="61" spans="1:5">
      <c r="A61" s="13"/>
      <c r="B61" s="13"/>
      <c r="C61" s="14"/>
      <c r="D61" s="13"/>
      <c r="E61" s="13"/>
    </row>
    <row r="62" spans="1:5">
      <c r="A62" s="13"/>
      <c r="B62" s="13"/>
      <c r="C62" s="14"/>
      <c r="D62" s="13"/>
      <c r="E62" s="13"/>
    </row>
    <row r="63" spans="1:5">
      <c r="A63" s="13"/>
      <c r="B63" s="13"/>
      <c r="C63" s="14"/>
      <c r="D63" s="13"/>
      <c r="E63" s="13"/>
    </row>
    <row r="64" spans="1:5">
      <c r="A64" s="13"/>
      <c r="B64" s="13"/>
      <c r="C64" s="14"/>
      <c r="D64" s="13"/>
      <c r="E64" s="13"/>
    </row>
    <row r="65" spans="1:5">
      <c r="A65" s="13"/>
      <c r="B65" s="13"/>
      <c r="C65" s="14"/>
      <c r="D65" s="13"/>
      <c r="E65" s="13"/>
    </row>
  </sheetData>
  <autoFilter xmlns:etc="http://www.wps.cn/officeDocument/2017/etCustomData" ref="A1:E65" etc:filterBottomFollowUsedRange="0">
    <extLst/>
  </autoFilter>
  <mergeCells count="1">
    <mergeCell ref="A1:E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zoomScale="115" zoomScaleNormal="115" topLeftCell="A8" workbookViewId="0">
      <selection activeCell="C8" sqref="C$1:C$1048576"/>
    </sheetView>
  </sheetViews>
  <sheetFormatPr defaultColWidth="8.88888888888889" defaultRowHeight="14.4" outlineLevelCol="5"/>
  <cols>
    <col min="1" max="1" width="6" style="8" customWidth="1"/>
    <col min="2" max="2" width="19.3240740740741" style="8" customWidth="1"/>
    <col min="3" max="3" width="23.4814814814815" style="9" customWidth="1"/>
    <col min="4" max="4" width="14.6666666666667" style="8" customWidth="1"/>
    <col min="5" max="5" width="32.3703703703704" style="8" customWidth="1"/>
    <col min="6" max="6" width="24.4444444444444" style="8" customWidth="1"/>
    <col min="7" max="16384" width="8.88888888888889" style="8"/>
  </cols>
  <sheetData>
    <row r="1" ht="25.8" spans="1:5">
      <c r="A1" s="1" t="s">
        <v>27</v>
      </c>
      <c r="B1" s="2"/>
      <c r="C1" s="2"/>
      <c r="D1" s="2"/>
      <c r="E1" s="3"/>
    </row>
    <row r="2" ht="34" customHeight="1" spans="1:5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ht="115" customHeight="1" spans="1:5">
      <c r="A3" s="6">
        <v>1</v>
      </c>
      <c r="B3" s="6" t="s">
        <v>28</v>
      </c>
      <c r="C3" s="7" t="s">
        <v>29</v>
      </c>
      <c r="D3" s="6" t="s">
        <v>7</v>
      </c>
      <c r="E3" s="6" t="str">
        <f>_xlfn.DISPIMG("ID_9F6460DABB0E482E9D1379583E68D173",1)</f>
        <v>=DISPIMG("ID_9F6460DABB0E482E9D1379583E68D173",1)</v>
      </c>
    </row>
    <row r="4" ht="115" customHeight="1" spans="1:5">
      <c r="A4" s="6">
        <v>2</v>
      </c>
      <c r="B4" s="6" t="s">
        <v>30</v>
      </c>
      <c r="C4" s="7" t="s">
        <v>31</v>
      </c>
      <c r="D4" s="6" t="s">
        <v>7</v>
      </c>
      <c r="E4" s="6" t="str">
        <f>_xlfn.DISPIMG("ID_E96A4F510A20478A9C4055BF08572113",1)</f>
        <v>=DISPIMG("ID_E96A4F510A20478A9C4055BF08572113",1)</v>
      </c>
    </row>
    <row r="5" ht="115" customHeight="1" spans="1:5">
      <c r="A5" s="6">
        <v>3</v>
      </c>
      <c r="B5" s="7" t="s">
        <v>32</v>
      </c>
      <c r="C5" s="7" t="s">
        <v>33</v>
      </c>
      <c r="D5" s="6" t="s">
        <v>7</v>
      </c>
      <c r="E5" s="6" t="str">
        <f>_xlfn.DISPIMG("ID_2B82B6EAB5154D959E211172010B2503",1)</f>
        <v>=DISPIMG("ID_2B82B6EAB5154D959E211172010B2503",1)</v>
      </c>
    </row>
    <row r="6" ht="25.8" spans="1:6">
      <c r="A6"/>
      <c r="B6" s="10" t="s">
        <v>34</v>
      </c>
      <c r="C6" s="10"/>
      <c r="D6" s="10"/>
      <c r="E6" s="10"/>
      <c r="F6" s="10"/>
    </row>
    <row r="7" ht="27" customHeight="1" spans="1:6">
      <c r="A7" s="6">
        <v>1</v>
      </c>
      <c r="B7" s="6" t="s">
        <v>2</v>
      </c>
      <c r="C7" s="6" t="s">
        <v>35</v>
      </c>
      <c r="D7" s="6" t="s">
        <v>4</v>
      </c>
      <c r="E7" s="6" t="s">
        <v>5</v>
      </c>
      <c r="F7" s="6"/>
    </row>
    <row r="8" ht="72" customHeight="1" spans="1:6">
      <c r="A8" s="6">
        <v>2</v>
      </c>
      <c r="B8" s="6" t="s">
        <v>36</v>
      </c>
      <c r="C8" s="11" t="s">
        <v>37</v>
      </c>
      <c r="D8" s="6" t="s">
        <v>38</v>
      </c>
      <c r="E8" s="12" t="str">
        <f>_xlfn.DISPIMG("ID_E82FD01FFE6F41319CCCA2C56D75B8B4",1)</f>
        <v>=DISPIMG("ID_E82FD01FFE6F41319CCCA2C56D75B8B4",1)</v>
      </c>
      <c r="F8" s="12"/>
    </row>
    <row r="9" ht="72" customHeight="1" spans="1:6">
      <c r="A9" s="6">
        <v>3</v>
      </c>
      <c r="B9" s="6" t="s">
        <v>39</v>
      </c>
      <c r="C9" s="11" t="s">
        <v>40</v>
      </c>
      <c r="D9" s="6" t="s">
        <v>41</v>
      </c>
      <c r="E9" s="12" t="str">
        <f>_xlfn.DISPIMG("ID_2835A140AB5D476BBF7EA7B6799A90C3",1)</f>
        <v>=DISPIMG("ID_2835A140AB5D476BBF7EA7B6799A90C3",1)</v>
      </c>
      <c r="F9" s="12" t="str">
        <f>_xlfn.DISPIMG("ID_D4E2C8B55C9A4E6E80D57795D9685F0E",1)</f>
        <v>=DISPIMG("ID_D4E2C8B55C9A4E6E80D57795D9685F0E",1)</v>
      </c>
    </row>
    <row r="10" ht="72" customHeight="1" spans="1:6">
      <c r="A10" s="6">
        <v>4</v>
      </c>
      <c r="B10" s="6" t="s">
        <v>42</v>
      </c>
      <c r="C10" s="11" t="s">
        <v>40</v>
      </c>
      <c r="D10" s="6" t="s">
        <v>41</v>
      </c>
      <c r="E10" s="12" t="str">
        <f>_xlfn.DISPIMG("ID_225E7973744943D7AC4BB40373E2CD58",1)</f>
        <v>=DISPIMG("ID_225E7973744943D7AC4BB40373E2CD58",1)</v>
      </c>
      <c r="F10" s="12" t="str">
        <f>_xlfn.DISPIMG("ID_90B6B2A0D3784BC199090AE05B43B6EE",1)</f>
        <v>=DISPIMG("ID_90B6B2A0D3784BC199090AE05B43B6EE",1)</v>
      </c>
    </row>
    <row r="11" ht="72" customHeight="1" spans="1:6">
      <c r="A11" s="6">
        <v>6</v>
      </c>
      <c r="B11" s="6" t="s">
        <v>43</v>
      </c>
      <c r="C11" s="11" t="s">
        <v>44</v>
      </c>
      <c r="D11" s="6" t="s">
        <v>45</v>
      </c>
      <c r="E11" s="12" t="str">
        <f>_xlfn.DISPIMG("ID_50D58F4DD6A547E2AB0EB924F02590A0",1)</f>
        <v>=DISPIMG("ID_50D58F4DD6A547E2AB0EB924F02590A0",1)</v>
      </c>
      <c r="F11" s="12" t="str">
        <f>_xlfn.DISPIMG("ID_90995FF399284B70B031091DCC191F3E",1)</f>
        <v>=DISPIMG("ID_90995FF399284B70B031091DCC191F3E",1)</v>
      </c>
    </row>
    <row r="12" ht="72" customHeight="1" spans="1:6">
      <c r="A12" s="6">
        <v>7</v>
      </c>
      <c r="B12" s="7" t="s">
        <v>46</v>
      </c>
      <c r="C12" s="11" t="s">
        <v>47</v>
      </c>
      <c r="D12" s="7" t="s">
        <v>45</v>
      </c>
      <c r="E12" s="12" t="str">
        <f>_xlfn.DISPIMG("ID_E84A2EF540D04116B3A230BACA3C357A",1)</f>
        <v>=DISPIMG("ID_E84A2EF540D04116B3A230BACA3C357A",1)</v>
      </c>
      <c r="F12" s="12"/>
    </row>
    <row r="18" spans="5:5">
      <c r="E18" s="8" t="s">
        <v>21</v>
      </c>
    </row>
  </sheetData>
  <mergeCells count="3">
    <mergeCell ref="A1:E1"/>
    <mergeCell ref="B6:F6"/>
    <mergeCell ref="E7:F7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E3" sqref="E3"/>
    </sheetView>
  </sheetViews>
  <sheetFormatPr defaultColWidth="8.88888888888889" defaultRowHeight="14.4" outlineLevelRow="2" outlineLevelCol="4"/>
  <cols>
    <col min="1" max="1" width="15.1111111111111" customWidth="1"/>
    <col min="2" max="2" width="18.8888888888889" customWidth="1"/>
    <col min="3" max="3" width="20" customWidth="1"/>
    <col min="4" max="4" width="21.5555555555556" customWidth="1"/>
    <col min="5" max="5" width="25.7777777777778" customWidth="1"/>
  </cols>
  <sheetData>
    <row r="1" ht="39" customHeight="1" spans="1:5">
      <c r="A1" s="1" t="s">
        <v>48</v>
      </c>
      <c r="B1" s="2"/>
      <c r="C1" s="2"/>
      <c r="D1" s="2"/>
      <c r="E1" s="3"/>
    </row>
    <row r="2" ht="43" customHeight="1" spans="1:5">
      <c r="A2" s="4" t="s">
        <v>1</v>
      </c>
      <c r="B2" s="4" t="s">
        <v>2</v>
      </c>
      <c r="C2" s="5" t="s">
        <v>35</v>
      </c>
      <c r="D2" s="4" t="s">
        <v>4</v>
      </c>
      <c r="E2" s="4" t="s">
        <v>5</v>
      </c>
    </row>
    <row r="3" ht="120" customHeight="1" spans="1:5">
      <c r="A3" s="6">
        <v>1</v>
      </c>
      <c r="B3" s="6" t="s">
        <v>49</v>
      </c>
      <c r="C3" s="7" t="s">
        <v>50</v>
      </c>
      <c r="D3" s="6" t="s">
        <v>7</v>
      </c>
      <c r="E3" s="6" t="str">
        <f>_xlfn.DISPIMG("ID_BA783A24488543158A9DDBB429F49FEB",1)</f>
        <v>=DISPIMG("ID_BA783A24488543158A9DDBB429F49FEB",1)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一期</vt:lpstr>
      <vt:lpstr>二期</vt:lpstr>
      <vt:lpstr>三期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</dc:creator>
  <cp:lastModifiedBy>周毅</cp:lastModifiedBy>
  <dcterms:created xsi:type="dcterms:W3CDTF">2025-05-27T01:50:00Z</dcterms:created>
  <dcterms:modified xsi:type="dcterms:W3CDTF">2025-07-23T03:13:31Z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B73A17BCCAB94997870E322CA89ACB89_11</vt:lpwstr>
  </property>
  <property fmtid="{D5CDD505-2E9C-101B-9397-08002B2CF9AE}" pid="3" name="KSOProductBuildVer">
    <vt:lpwstr>2052-12.1.0.21915</vt:lpwstr>
  </property>
</Properties>
</file>